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0"/>
  </bookViews>
  <sheets>
    <sheet name="osmoseur" sheetId="1" r:id="rId1"/>
  </sheets>
  <calcPr calcId="114210"/>
</workbook>
</file>

<file path=xl/calcChain.xml><?xml version="1.0" encoding="utf-8"?>
<calcChain xmlns="http://schemas.openxmlformats.org/spreadsheetml/2006/main">
  <c r="F23" i="1"/>
  <c r="D23"/>
  <c r="D19"/>
  <c r="D30"/>
  <c r="D22"/>
  <c r="F22"/>
  <c r="F24"/>
  <c r="F25"/>
  <c r="F26"/>
  <c r="F30"/>
  <c r="F27"/>
  <c r="F28"/>
  <c r="D31"/>
  <c r="F31"/>
  <c r="D24"/>
  <c r="D25"/>
  <c r="D27"/>
  <c r="D21"/>
</calcChain>
</file>

<file path=xl/comments1.xml><?xml version="1.0" encoding="utf-8"?>
<comments xmlns="http://schemas.openxmlformats.org/spreadsheetml/2006/main">
  <authors>
    <author>Auteur</author>
  </authors>
  <commentList>
    <comment ref="D6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Nombre d'années d'usage de la membrane avant remplacement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Volume d'eau traitable pour un pre ou post filtre</t>
        </r>
      </text>
    </comment>
  </commentList>
</comments>
</file>

<file path=xl/sharedStrings.xml><?xml version="1.0" encoding="utf-8"?>
<sst xmlns="http://schemas.openxmlformats.org/spreadsheetml/2006/main" count="42" uniqueCount="27">
  <si>
    <t>Coût</t>
  </si>
  <si>
    <t>Années</t>
  </si>
  <si>
    <t>Eau du robinet</t>
  </si>
  <si>
    <t>Eau osmosée</t>
  </si>
  <si>
    <t>Rendement osmoseur</t>
  </si>
  <si>
    <t>l</t>
  </si>
  <si>
    <t>/l</t>
  </si>
  <si>
    <t>Membrane osmoseur</t>
  </si>
  <si>
    <t>Osmoseur</t>
  </si>
  <si>
    <t>1 l de résine de déionisation</t>
  </si>
  <si>
    <t>ans)</t>
  </si>
  <si>
    <r>
      <t xml:space="preserve">TOTAUX par an </t>
    </r>
    <r>
      <rPr>
        <b/>
        <sz val="10"/>
        <color indexed="9"/>
        <rFont val="Calibri"/>
        <family val="2"/>
      </rPr>
      <t xml:space="preserve">        (moyenne sur</t>
    </r>
  </si>
  <si>
    <t>Volume</t>
  </si>
  <si>
    <t>Résine de déionisation</t>
  </si>
  <si>
    <t>1 pré-filtre à particule</t>
  </si>
  <si>
    <t>1 pré-filtre à charbon</t>
  </si>
  <si>
    <t>Pré-filtre à particule (nombre)</t>
  </si>
  <si>
    <t>Pré-filtre à charbon (nombre)</t>
  </si>
  <si>
    <t>Paramètres</t>
  </si>
  <si>
    <t>Résultats</t>
  </si>
  <si>
    <t>COUT annuel (sans résine)</t>
  </si>
  <si>
    <t>COUT annuel (avec résine)</t>
  </si>
  <si>
    <t>Pré &amp; post filtration</t>
  </si>
  <si>
    <t>Alimentation</t>
  </si>
  <si>
    <t>Pour osmolation &amp; préparation eau de mer</t>
  </si>
  <si>
    <t>Production d'eau osmosée hebdomadaire</t>
  </si>
  <si>
    <t>Eau osmosée desonisée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</si>
</sst>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\ &quot;€&quot;"/>
  </numFmts>
  <fonts count="10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9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0" fontId="0" fillId="0" borderId="1" xfId="0" quotePrefix="1" applyBorder="1"/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/>
    <xf numFmtId="2" fontId="7" fillId="3" borderId="1" xfId="0" applyNumberFormat="1" applyFont="1" applyFill="1" applyBorder="1"/>
    <xf numFmtId="164" fontId="8" fillId="0" borderId="1" xfId="0" applyNumberFormat="1" applyFont="1" applyBorder="1"/>
    <xf numFmtId="2" fontId="7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8" fillId="0" borderId="5" xfId="0" applyNumberFormat="1" applyFont="1" applyBorder="1"/>
    <xf numFmtId="0" fontId="0" fillId="0" borderId="6" xfId="0" applyBorder="1"/>
    <xf numFmtId="0" fontId="8" fillId="0" borderId="5" xfId="0" applyFont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2" borderId="7" xfId="0" applyNumberFormat="1" applyFill="1" applyBorder="1"/>
    <xf numFmtId="0" fontId="0" fillId="2" borderId="8" xfId="0" applyNumberFormat="1" applyFill="1" applyBorder="1"/>
    <xf numFmtId="4" fontId="0" fillId="2" borderId="7" xfId="0" applyNumberFormat="1" applyFill="1" applyBorder="1"/>
    <xf numFmtId="0" fontId="0" fillId="2" borderId="8" xfId="0" applyFill="1" applyBorder="1"/>
    <xf numFmtId="0" fontId="2" fillId="0" borderId="5" xfId="0" applyFont="1" applyFill="1" applyBorder="1"/>
    <xf numFmtId="0" fontId="2" fillId="0" borderId="6" xfId="0" applyFont="1" applyFill="1" applyBorder="1"/>
    <xf numFmtId="9" fontId="8" fillId="0" borderId="5" xfId="0" applyNumberFormat="1" applyFont="1" applyBorder="1"/>
    <xf numFmtId="2" fontId="8" fillId="0" borderId="5" xfId="0" applyNumberFormat="1" applyFont="1" applyBorder="1"/>
    <xf numFmtId="0" fontId="4" fillId="0" borderId="6" xfId="0" applyFont="1" applyBorder="1"/>
    <xf numFmtId="0" fontId="1" fillId="3" borderId="2" xfId="0" quotePrefix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15" xfId="0" applyFont="1" applyBorder="1"/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3" fontId="0" fillId="0" borderId="13" xfId="0" applyNumberFormat="1" applyBorder="1"/>
    <xf numFmtId="164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1901190</xdr:colOff>
      <xdr:row>2</xdr:row>
      <xdr:rowOff>160020</xdr:rowOff>
    </xdr:to>
    <xdr:pic>
      <xdr:nvPicPr>
        <xdr:cNvPr id="1028" name="Picture 1" descr="Recifal New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" y="0"/>
          <a:ext cx="190119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</xdr:colOff>
      <xdr:row>30</xdr:row>
      <xdr:rowOff>91440</xdr:rowOff>
    </xdr:from>
    <xdr:to>
      <xdr:col>7</xdr:col>
      <xdr:colOff>457200</xdr:colOff>
      <xdr:row>31</xdr:row>
      <xdr:rowOff>361950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8640" y="5132070"/>
          <a:ext cx="453390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2"/>
  <sheetViews>
    <sheetView tabSelected="1" zoomScale="85" zoomScaleNormal="85" workbookViewId="0">
      <selection activeCell="D2" sqref="D2"/>
    </sheetView>
  </sheetViews>
  <sheetFormatPr baseColWidth="10" defaultColWidth="9.15625" defaultRowHeight="14.4"/>
  <cols>
    <col min="1" max="2" width="2.578125" customWidth="1"/>
    <col min="3" max="3" width="34.15625" customWidth="1"/>
    <col min="4" max="4" width="8.578125" customWidth="1"/>
    <col min="5" max="5" width="1.1015625" customWidth="1"/>
    <col min="6" max="6" width="8.578125" customWidth="1"/>
    <col min="7" max="7" width="2.578125" customWidth="1"/>
    <col min="8" max="8" width="7.26171875" customWidth="1"/>
  </cols>
  <sheetData>
    <row r="4" spans="2:8" ht="15.6">
      <c r="B4" s="40" t="s">
        <v>18</v>
      </c>
      <c r="C4" s="38"/>
      <c r="D4" s="38"/>
      <c r="E4" s="38"/>
      <c r="F4" s="38"/>
      <c r="G4" s="39"/>
      <c r="H4" s="34"/>
    </row>
    <row r="5" spans="2:8">
      <c r="B5" s="35"/>
      <c r="C5" s="2" t="s">
        <v>8</v>
      </c>
      <c r="D5" s="13" t="s">
        <v>1</v>
      </c>
      <c r="E5" s="13"/>
      <c r="F5" s="13" t="s">
        <v>0</v>
      </c>
      <c r="G5" s="35"/>
      <c r="H5" s="36"/>
    </row>
    <row r="6" spans="2:8">
      <c r="B6" s="35"/>
      <c r="C6" s="3" t="s">
        <v>7</v>
      </c>
      <c r="D6" s="31">
        <v>5</v>
      </c>
      <c r="E6" s="32"/>
      <c r="F6" s="16">
        <v>50</v>
      </c>
      <c r="G6" s="35"/>
      <c r="H6" s="36"/>
    </row>
    <row r="7" spans="2:8" ht="7" customHeight="1">
      <c r="B7" s="35"/>
      <c r="C7" s="5"/>
      <c r="D7" s="6"/>
      <c r="E7" s="6"/>
      <c r="F7" s="7"/>
      <c r="G7" s="35"/>
      <c r="H7" s="36"/>
    </row>
    <row r="8" spans="2:8">
      <c r="B8" s="35"/>
      <c r="C8" s="3" t="s">
        <v>4</v>
      </c>
      <c r="D8" s="30">
        <v>0.3</v>
      </c>
      <c r="E8" s="20"/>
      <c r="F8" s="4"/>
      <c r="G8" s="35"/>
      <c r="H8" s="36"/>
    </row>
    <row r="9" spans="2:8" ht="7" customHeight="1">
      <c r="B9" s="44"/>
      <c r="C9" s="38"/>
      <c r="D9" s="38"/>
      <c r="E9" s="38"/>
      <c r="F9" s="38"/>
      <c r="G9" s="42"/>
      <c r="H9" s="36"/>
    </row>
    <row r="10" spans="2:8">
      <c r="B10" s="35"/>
      <c r="C10" s="2" t="s">
        <v>22</v>
      </c>
      <c r="D10" s="13" t="s">
        <v>12</v>
      </c>
      <c r="E10" s="13"/>
      <c r="F10" s="13" t="s">
        <v>0</v>
      </c>
      <c r="G10" s="35"/>
      <c r="H10" s="36"/>
    </row>
    <row r="11" spans="2:8">
      <c r="B11" s="35"/>
      <c r="C11" s="12" t="s">
        <v>14</v>
      </c>
      <c r="D11" s="19">
        <v>6000</v>
      </c>
      <c r="E11" s="20" t="s">
        <v>5</v>
      </c>
      <c r="F11" s="16">
        <v>10</v>
      </c>
      <c r="G11" s="35"/>
      <c r="H11" s="36"/>
    </row>
    <row r="12" spans="2:8">
      <c r="B12" s="35"/>
      <c r="C12" s="12" t="s">
        <v>15</v>
      </c>
      <c r="D12" s="19">
        <v>5800</v>
      </c>
      <c r="E12" s="20" t="s">
        <v>5</v>
      </c>
      <c r="F12" s="16">
        <v>13</v>
      </c>
      <c r="G12" s="35"/>
      <c r="H12" s="36"/>
    </row>
    <row r="13" spans="2:8">
      <c r="B13" s="35"/>
      <c r="C13" s="12" t="s">
        <v>9</v>
      </c>
      <c r="D13" s="19">
        <v>1000</v>
      </c>
      <c r="E13" s="20" t="s">
        <v>5</v>
      </c>
      <c r="F13" s="16">
        <v>18</v>
      </c>
      <c r="G13" s="35"/>
      <c r="H13" s="36"/>
    </row>
    <row r="14" spans="2:8" ht="7" customHeight="1">
      <c r="B14" s="44"/>
      <c r="C14" s="38"/>
      <c r="D14" s="46"/>
      <c r="E14" s="38"/>
      <c r="F14" s="47"/>
      <c r="G14" s="42"/>
      <c r="H14" s="36"/>
    </row>
    <row r="15" spans="2:8" ht="14.4" customHeight="1">
      <c r="B15" s="35"/>
      <c r="C15" s="2" t="s">
        <v>23</v>
      </c>
      <c r="D15" s="13" t="s">
        <v>12</v>
      </c>
      <c r="E15" s="13"/>
      <c r="F15" s="13" t="s">
        <v>0</v>
      </c>
      <c r="G15" s="35"/>
      <c r="H15" s="36"/>
    </row>
    <row r="16" spans="2:8">
      <c r="B16" s="35"/>
      <c r="C16" s="3" t="s">
        <v>2</v>
      </c>
      <c r="D16" s="19">
        <v>1000</v>
      </c>
      <c r="E16" s="20" t="s">
        <v>5</v>
      </c>
      <c r="F16" s="16">
        <v>3.01</v>
      </c>
      <c r="G16" s="35"/>
      <c r="H16" s="36"/>
    </row>
    <row r="17" spans="2:8" ht="7" customHeight="1">
      <c r="B17" s="44"/>
      <c r="C17" s="38"/>
      <c r="D17" s="46"/>
      <c r="E17" s="38"/>
      <c r="F17" s="47"/>
      <c r="G17" s="42"/>
      <c r="H17" s="36"/>
    </row>
    <row r="18" spans="2:8" ht="14.4" customHeight="1">
      <c r="B18" s="35"/>
      <c r="C18" s="2" t="s">
        <v>25</v>
      </c>
      <c r="D18" s="13" t="s">
        <v>12</v>
      </c>
      <c r="E18" s="13"/>
      <c r="F18" s="13"/>
      <c r="G18" s="35"/>
      <c r="H18" s="36"/>
    </row>
    <row r="19" spans="2:8">
      <c r="B19" s="35"/>
      <c r="C19" s="3" t="s">
        <v>24</v>
      </c>
      <c r="D19" s="21">
        <f>2*10</f>
        <v>20</v>
      </c>
      <c r="E19" s="20" t="s">
        <v>5</v>
      </c>
      <c r="F19" s="3"/>
      <c r="G19" s="35"/>
      <c r="H19" s="36"/>
    </row>
    <row r="20" spans="2:8" ht="15.6">
      <c r="B20" s="41" t="s">
        <v>19</v>
      </c>
      <c r="C20" s="38"/>
      <c r="D20" s="38"/>
      <c r="E20" s="38"/>
      <c r="F20" s="38"/>
      <c r="G20" s="42"/>
      <c r="H20" s="36"/>
    </row>
    <row r="21" spans="2:8">
      <c r="B21" s="35"/>
      <c r="C21" s="2" t="s">
        <v>11</v>
      </c>
      <c r="D21" s="17">
        <f>$D$6</f>
        <v>5</v>
      </c>
      <c r="E21" s="14"/>
      <c r="F21" s="15" t="s">
        <v>10</v>
      </c>
      <c r="G21" s="35"/>
      <c r="H21" s="36"/>
    </row>
    <row r="22" spans="2:8">
      <c r="B22" s="35"/>
      <c r="C22" s="8" t="s">
        <v>2</v>
      </c>
      <c r="D22" s="24">
        <f>$D30/$D$8</f>
        <v>3476</v>
      </c>
      <c r="E22" s="25" t="s">
        <v>5</v>
      </c>
      <c r="F22" s="9">
        <f>$F16*$D22/$D$16</f>
        <v>10.462759999999998</v>
      </c>
      <c r="G22" s="35"/>
      <c r="H22" s="36"/>
    </row>
    <row r="23" spans="2:8">
      <c r="B23" s="35"/>
      <c r="C23" s="8" t="s">
        <v>7</v>
      </c>
      <c r="D23" s="26">
        <f>1/D6</f>
        <v>0.2</v>
      </c>
      <c r="E23" s="25"/>
      <c r="F23" s="9">
        <f>F6/D6</f>
        <v>10</v>
      </c>
      <c r="G23" s="35"/>
      <c r="H23" s="36"/>
    </row>
    <row r="24" spans="2:8">
      <c r="B24" s="35"/>
      <c r="C24" s="8" t="s">
        <v>16</v>
      </c>
      <c r="D24" s="26">
        <f>1/$D$11*$D$22</f>
        <v>0.57933333333333337</v>
      </c>
      <c r="E24" s="27"/>
      <c r="F24" s="9">
        <f>$F$11/$D$11*$D$22</f>
        <v>5.7933333333333339</v>
      </c>
      <c r="G24" s="35"/>
      <c r="H24" s="36"/>
    </row>
    <row r="25" spans="2:8">
      <c r="B25" s="35"/>
      <c r="C25" s="8" t="s">
        <v>17</v>
      </c>
      <c r="D25" s="26">
        <f>1/$D$12*$D$22</f>
        <v>0.59931034482758616</v>
      </c>
      <c r="E25" s="27"/>
      <c r="F25" s="9">
        <f>$F$12/$D$12*$D$22</f>
        <v>7.7910344827586204</v>
      </c>
      <c r="G25" s="35"/>
      <c r="H25" s="36"/>
    </row>
    <row r="26" spans="2:8">
      <c r="B26" s="35"/>
      <c r="C26" s="18" t="s">
        <v>20</v>
      </c>
      <c r="D26" s="28"/>
      <c r="E26" s="29"/>
      <c r="F26" s="10">
        <f>SUM(F$22:F$25)</f>
        <v>34.047127816091951</v>
      </c>
      <c r="G26" s="35"/>
      <c r="H26" s="36"/>
    </row>
    <row r="27" spans="2:8">
      <c r="B27" s="35"/>
      <c r="C27" s="8" t="s">
        <v>13</v>
      </c>
      <c r="D27" s="26">
        <f>1/$D$13*$D$30</f>
        <v>1.0427999999999999</v>
      </c>
      <c r="E27" s="27" t="s">
        <v>5</v>
      </c>
      <c r="F27" s="9">
        <f>$F$13/$D$13*$D$30</f>
        <v>18.770399999999999</v>
      </c>
      <c r="G27" s="35"/>
      <c r="H27" s="36"/>
    </row>
    <row r="28" spans="2:8">
      <c r="B28" s="35"/>
      <c r="C28" s="18" t="s">
        <v>21</v>
      </c>
      <c r="D28" s="28"/>
      <c r="E28" s="29"/>
      <c r="F28" s="10">
        <f>SUM(F$22:F$25)+F27</f>
        <v>52.817527816091953</v>
      </c>
      <c r="G28" s="44"/>
      <c r="H28" s="36"/>
    </row>
    <row r="29" spans="2:8" ht="7" customHeight="1">
      <c r="B29" s="35"/>
      <c r="C29" s="1"/>
      <c r="D29" s="1"/>
      <c r="E29" s="1"/>
      <c r="F29" s="1"/>
      <c r="G29" s="45"/>
      <c r="H29" s="36"/>
    </row>
    <row r="30" spans="2:8">
      <c r="B30" s="35"/>
      <c r="C30" s="18" t="s">
        <v>3</v>
      </c>
      <c r="D30" s="22">
        <f>$D$19*52.14*$D$6/$D$6</f>
        <v>1042.8</v>
      </c>
      <c r="E30" s="23" t="s">
        <v>5</v>
      </c>
      <c r="F30" s="11">
        <f>$F$26/$D$30</f>
        <v>3.2649719808296847E-2</v>
      </c>
      <c r="G30" s="33" t="s">
        <v>6</v>
      </c>
      <c r="H30" s="36"/>
    </row>
    <row r="31" spans="2:8">
      <c r="B31" s="35"/>
      <c r="C31" s="18" t="s">
        <v>26</v>
      </c>
      <c r="D31" s="22">
        <f>D30</f>
        <v>1042.8</v>
      </c>
      <c r="E31" s="23" t="s">
        <v>5</v>
      </c>
      <c r="F31" s="11">
        <f>$F$28/$D$31</f>
        <v>5.0649719808296849E-2</v>
      </c>
      <c r="G31" s="33" t="s">
        <v>6</v>
      </c>
      <c r="H31" s="36"/>
    </row>
    <row r="32" spans="2:8" ht="29.1" customHeight="1">
      <c r="B32" s="43"/>
      <c r="C32" s="38"/>
      <c r="D32" s="38"/>
      <c r="E32" s="38"/>
      <c r="F32" s="38"/>
      <c r="G32" s="38"/>
      <c r="H32" s="37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osmoseur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Utiliser osmoseur pour son bac récifal</dc:title>
  <dc:subject>coût eau osmosée</dc:subject>
  <dc:creator/>
  <cp:lastModifiedBy/>
  <dcterms:created xsi:type="dcterms:W3CDTF">2006-09-16T00:00:00Z</dcterms:created>
  <dcterms:modified xsi:type="dcterms:W3CDTF">2019-04-01T18:39:43Z</dcterms:modified>
</cp:coreProperties>
</file>